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roluxprofessional-my.sharepoint.com/personal/paula_williams_electroluxprofessional_com/Documents/Documents/GM_Crathco Master/Projects/1019 ROI Sheets/"/>
    </mc:Choice>
  </mc:AlternateContent>
  <xr:revisionPtr revIDLastSave="192" documentId="8_{9B19E62F-16DB-2F48-A631-898711DAE7BA}" xr6:coauthVersionLast="47" xr6:coauthVersionMax="47" xr10:uidLastSave="{CC6A4155-8AFB-BE48-940A-F6A5BA4E9B79}"/>
  <bookViews>
    <workbookView xWindow="0" yWindow="760" windowWidth="23280" windowHeight="16960" xr2:uid="{93C5B6F4-8855-4C5F-BF41-2F531E442CD0}"/>
  </bookViews>
  <sheets>
    <sheet name="IPro 2M w Autofil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 l="1"/>
  <c r="G34" i="5" s="1"/>
  <c r="G35" i="5" s="1"/>
  <c r="G36" i="5" s="1"/>
  <c r="G37" i="5" s="1"/>
  <c r="C30" i="5"/>
  <c r="C34" i="5" s="1"/>
  <c r="C35" i="5" s="1"/>
  <c r="C36" i="5" s="1"/>
  <c r="C37" i="5" s="1"/>
  <c r="G9" i="5" l="1"/>
  <c r="G11" i="5" s="1"/>
  <c r="G12" i="5" s="1"/>
  <c r="C9" i="5"/>
  <c r="C11" i="5" s="1"/>
  <c r="C12" i="5" s="1"/>
  <c r="G21" i="5" l="1"/>
  <c r="G18" i="5"/>
  <c r="C13" i="5"/>
  <c r="C14" i="5" s="1"/>
  <c r="G22" i="5"/>
  <c r="G19" i="5"/>
  <c r="G13" i="5"/>
  <c r="G14" i="5" s="1"/>
</calcChain>
</file>

<file path=xl/sharedStrings.xml><?xml version="1.0" encoding="utf-8"?>
<sst xmlns="http://schemas.openxmlformats.org/spreadsheetml/2006/main" count="66" uniqueCount="30">
  <si>
    <t>Serving Size</t>
  </si>
  <si>
    <t>Retail</t>
  </si>
  <si>
    <t>Servings Per Day</t>
  </si>
  <si>
    <t>Beverage Cost %</t>
  </si>
  <si>
    <t>Beverage Cost $</t>
  </si>
  <si>
    <t xml:space="preserve"> </t>
  </si>
  <si>
    <t>Gross Profit Per Drink</t>
  </si>
  <si>
    <t>Gross Profit</t>
  </si>
  <si>
    <t>Gross Profit /Day</t>
  </si>
  <si>
    <t>Gross Profit/Day</t>
  </si>
  <si>
    <t>Equipment</t>
  </si>
  <si>
    <t>Retail Price</t>
  </si>
  <si>
    <t>Product</t>
  </si>
  <si>
    <t>ROI/Days</t>
  </si>
  <si>
    <t>IPro 2 M</t>
  </si>
  <si>
    <t>IPro 2 M w/ Autofill</t>
  </si>
  <si>
    <t>IPro 2 M w/Autofill</t>
  </si>
  <si>
    <t>Gross Profit /Week</t>
  </si>
  <si>
    <t>Gross Profit /Year</t>
  </si>
  <si>
    <t>IPRO 2M BUBBLER R.O.I.</t>
  </si>
  <si>
    <t>Product A – Non Alcoholic</t>
  </si>
  <si>
    <t>Product B – Alcoholic</t>
  </si>
  <si>
    <t>A – Non-Alcoholic</t>
  </si>
  <si>
    <t>B – Alcoholic</t>
  </si>
  <si>
    <t>Labor Savings 1 Hour</t>
  </si>
  <si>
    <t>Portion Control Savings</t>
  </si>
  <si>
    <t>Labor Savings Daily 1 Hour</t>
  </si>
  <si>
    <t>Product A - Non Alcoholic with Autofill</t>
  </si>
  <si>
    <t>Product B - Alcoholic with Autofill</t>
  </si>
  <si>
    <t>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</si>
</sst>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0070C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44" fontId="3" fillId="0" borderId="0" xfId="2" applyFont="1" applyFill="1" applyBorder="1" applyProtection="1">
      <protection locked="0"/>
    </xf>
    <xf numFmtId="44" fontId="3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right" vertical="center" indent="1"/>
      <protection locked="0"/>
    </xf>
    <xf numFmtId="44" fontId="7" fillId="0" borderId="4" xfId="2" applyFont="1" applyFill="1" applyBorder="1" applyAlignment="1" applyProtection="1">
      <alignment horizontal="right" vertical="center" indent="1"/>
      <protection locked="0"/>
    </xf>
    <xf numFmtId="9" fontId="7" fillId="0" borderId="4" xfId="1" applyFont="1" applyFill="1" applyBorder="1" applyAlignment="1" applyProtection="1">
      <alignment horizontal="right" vertical="center" indent="1"/>
      <protection locked="0"/>
    </xf>
    <xf numFmtId="44" fontId="6" fillId="0" borderId="4" xfId="2" applyFont="1" applyFill="1" applyBorder="1" applyAlignment="1" applyProtection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2" fontId="6" fillId="0" borderId="4" xfId="0" applyNumberFormat="1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44" fontId="6" fillId="0" borderId="0" xfId="2" applyFont="1" applyFill="1" applyBorder="1" applyProtection="1">
      <protection locked="0"/>
    </xf>
    <xf numFmtId="9" fontId="6" fillId="0" borderId="0" xfId="1" applyFont="1" applyFill="1" applyBorder="1" applyProtection="1">
      <protection locked="0"/>
    </xf>
    <xf numFmtId="6" fontId="6" fillId="0" borderId="0" xfId="0" applyNumberFormat="1" applyFont="1" applyProtection="1">
      <protection locked="0"/>
    </xf>
    <xf numFmtId="9" fontId="6" fillId="0" borderId="0" xfId="0" applyNumberFormat="1" applyFont="1" applyProtection="1">
      <protection locked="0"/>
    </xf>
    <xf numFmtId="0" fontId="6" fillId="0" borderId="5" xfId="0" applyFont="1" applyBorder="1" applyProtection="1">
      <protection locked="0"/>
    </xf>
    <xf numFmtId="0" fontId="6" fillId="0" borderId="4" xfId="0" applyFont="1" applyBorder="1" applyProtection="1">
      <protection locked="0"/>
    </xf>
    <xf numFmtId="44" fontId="6" fillId="0" borderId="4" xfId="2" applyFont="1" applyFill="1" applyBorder="1" applyProtection="1">
      <protection locked="0"/>
    </xf>
    <xf numFmtId="6" fontId="6" fillId="0" borderId="4" xfId="0" applyNumberFormat="1" applyFont="1" applyBorder="1" applyProtection="1">
      <protection locked="0"/>
    </xf>
    <xf numFmtId="9" fontId="6" fillId="0" borderId="4" xfId="0" applyNumberFormat="1" applyFont="1" applyBorder="1" applyProtection="1">
      <protection locked="0"/>
    </xf>
    <xf numFmtId="0" fontId="0" fillId="0" borderId="0" xfId="0" applyAlignment="1">
      <alignment vertical="center"/>
    </xf>
    <xf numFmtId="44" fontId="6" fillId="0" borderId="0" xfId="2" applyFont="1" applyFill="1" applyBorder="1" applyAlignment="1" applyProtection="1">
      <alignment vertical="center"/>
      <protection locked="0"/>
    </xf>
    <xf numFmtId="9" fontId="6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right" vertical="center" indent="1"/>
      <protection locked="0"/>
    </xf>
    <xf numFmtId="44" fontId="7" fillId="0" borderId="0" xfId="2" applyFont="1" applyFill="1" applyBorder="1" applyAlignment="1" applyProtection="1">
      <alignment horizontal="right" vertical="center" indent="1"/>
      <protection locked="0"/>
    </xf>
    <xf numFmtId="9" fontId="7" fillId="0" borderId="0" xfId="1" applyFont="1" applyFill="1" applyBorder="1" applyAlignment="1" applyProtection="1">
      <alignment horizontal="right" vertical="center" indent="1"/>
      <protection locked="0"/>
    </xf>
    <xf numFmtId="44" fontId="6" fillId="0" borderId="0" xfId="2" applyFont="1" applyFill="1" applyBorder="1" applyAlignment="1" applyProtection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left" vertical="center" indent="1"/>
      <protection locked="0"/>
    </xf>
    <xf numFmtId="0" fontId="7" fillId="0" borderId="4" xfId="0" applyFont="1" applyBorder="1" applyProtection="1">
      <protection locked="0"/>
    </xf>
    <xf numFmtId="44" fontId="7" fillId="0" borderId="4" xfId="2" applyFont="1" applyFill="1" applyBorder="1" applyProtection="1">
      <protection locked="0"/>
    </xf>
    <xf numFmtId="9" fontId="7" fillId="0" borderId="4" xfId="1" applyFont="1" applyFill="1" applyBorder="1" applyProtection="1">
      <protection locked="0"/>
    </xf>
    <xf numFmtId="0" fontId="7" fillId="0" borderId="4" xfId="0" applyFont="1" applyBorder="1" applyAlignment="1" applyProtection="1">
      <alignment horizontal="right"/>
      <protection locked="0"/>
    </xf>
    <xf numFmtId="44" fontId="7" fillId="0" borderId="4" xfId="2" applyFont="1" applyFill="1" applyBorder="1" applyAlignment="1" applyProtection="1">
      <alignment horizontal="right"/>
      <protection locked="0"/>
    </xf>
    <xf numFmtId="9" fontId="7" fillId="0" borderId="4" xfId="1" applyFont="1" applyFill="1" applyBorder="1" applyAlignment="1" applyProtection="1">
      <alignment horizontal="right"/>
      <protection locked="0"/>
    </xf>
    <xf numFmtId="0" fontId="0" fillId="0" borderId="2" xfId="0" applyBorder="1"/>
    <xf numFmtId="164" fontId="6" fillId="0" borderId="5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101600</xdr:rowOff>
    </xdr:from>
    <xdr:to>
      <xdr:col>0</xdr:col>
      <xdr:colOff>1841998</xdr:colOff>
      <xdr:row>25</xdr:row>
      <xdr:rowOff>177802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5DE919-BD66-2246-9DB7-32CE8CC38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3016002" y="3193801"/>
          <a:ext cx="7950202" cy="1765799"/>
        </a:xfrm>
        <a:prstGeom prst="rect">
          <a:avLst/>
        </a:prstGeom>
      </xdr:spPr>
    </xdr:pic>
    <xdr:clientData/>
  </xdr:twoCellAnchor>
  <xdr:twoCellAnchor editAs="oneCell">
    <xdr:from>
      <xdr:col>0</xdr:col>
      <xdr:colOff>2552700</xdr:colOff>
      <xdr:row>0</xdr:row>
      <xdr:rowOff>139700</xdr:rowOff>
    </xdr:from>
    <xdr:to>
      <xdr:col>0</xdr:col>
      <xdr:colOff>8917264</xdr:colOff>
      <xdr:row>25</xdr:row>
      <xdr:rowOff>203200</xdr:rowOff>
    </xdr:to>
    <xdr:pic>
      <xdr:nvPicPr>
        <xdr:cNvPr id="4" name="Picture 3" descr="I-Pro 2 Frozen Granita Dispensers">
          <a:extLst>
            <a:ext uri="{FF2B5EF4-FFF2-40B4-BE49-F238E27FC236}">
              <a16:creationId xmlns:a16="http://schemas.microsoft.com/office/drawing/2014/main" id="{5D39CAC3-FC27-3C4D-A99D-EDB0502AA3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28" t="7496" r="13382"/>
        <a:stretch/>
      </xdr:blipFill>
      <xdr:spPr bwMode="auto">
        <a:xfrm>
          <a:off x="2552700" y="139700"/>
          <a:ext cx="6364564" cy="793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8B4E0-333A-714F-BF36-3A46E4C1E13F}">
  <dimension ref="A1:O56"/>
  <sheetViews>
    <sheetView showGridLines="0" tabSelected="1" zoomScale="51" zoomScaleNormal="51" workbookViewId="0">
      <selection activeCell="Q9" sqref="Q9"/>
    </sheetView>
  </sheetViews>
  <sheetFormatPr baseColWidth="10" defaultColWidth="8.83203125" defaultRowHeight="15" x14ac:dyDescent="0.2"/>
  <cols>
    <col min="1" max="1" width="118.33203125" customWidth="1"/>
    <col min="2" max="2" width="27.83203125" customWidth="1"/>
    <col min="3" max="3" width="25.5" customWidth="1"/>
    <col min="4" max="4" width="4.5" customWidth="1"/>
    <col min="5" max="5" width="2.83203125" customWidth="1"/>
    <col min="6" max="6" width="24.83203125" customWidth="1"/>
    <col min="7" max="7" width="25.33203125" customWidth="1"/>
    <col min="8" max="8" width="16.5" customWidth="1"/>
    <col min="9" max="9" width="8.83203125" bestFit="1" customWidth="1"/>
    <col min="12" max="12" width="12.6640625" customWidth="1"/>
    <col min="16" max="16" width="12.6640625" customWidth="1"/>
  </cols>
  <sheetData>
    <row r="1" spans="2:13" ht="31" customHeight="1" x14ac:dyDescent="0.2"/>
    <row r="2" spans="2:13" ht="31" customHeight="1" x14ac:dyDescent="0.35">
      <c r="B2" s="2" t="s">
        <v>19</v>
      </c>
    </row>
    <row r="3" spans="2:13" ht="24" customHeight="1" x14ac:dyDescent="0.2"/>
    <row r="4" spans="2:13" ht="24" customHeight="1" x14ac:dyDescent="0.2">
      <c r="B4" s="53" t="s">
        <v>20</v>
      </c>
      <c r="C4" s="53"/>
      <c r="D4" s="36"/>
      <c r="E4" s="33"/>
      <c r="F4" s="53" t="s">
        <v>21</v>
      </c>
      <c r="G4" s="53"/>
    </row>
    <row r="5" spans="2:13" ht="24" customHeight="1" x14ac:dyDescent="0.2">
      <c r="B5" s="3" t="s">
        <v>0</v>
      </c>
      <c r="C5" s="15">
        <v>14</v>
      </c>
      <c r="D5" s="37"/>
      <c r="E5" s="21"/>
      <c r="F5" s="7" t="s">
        <v>0</v>
      </c>
      <c r="G5" s="15">
        <v>14</v>
      </c>
    </row>
    <row r="6" spans="2:13" ht="24" customHeight="1" x14ac:dyDescent="0.2">
      <c r="B6" s="3" t="s">
        <v>1</v>
      </c>
      <c r="C6" s="16">
        <v>2.99</v>
      </c>
      <c r="D6" s="38"/>
      <c r="E6" s="34"/>
      <c r="F6" s="7" t="s">
        <v>1</v>
      </c>
      <c r="G6" s="16">
        <v>9.99</v>
      </c>
      <c r="M6" s="1"/>
    </row>
    <row r="7" spans="2:13" ht="24" customHeight="1" x14ac:dyDescent="0.2">
      <c r="B7" s="3" t="s">
        <v>2</v>
      </c>
      <c r="C7" s="15">
        <v>20</v>
      </c>
      <c r="D7" s="37"/>
      <c r="E7" s="21"/>
      <c r="F7" s="7" t="s">
        <v>2</v>
      </c>
      <c r="G7" s="15">
        <v>20</v>
      </c>
    </row>
    <row r="8" spans="2:13" ht="24" customHeight="1" x14ac:dyDescent="0.2">
      <c r="B8" s="3" t="s">
        <v>3</v>
      </c>
      <c r="C8" s="17">
        <v>0.1</v>
      </c>
      <c r="D8" s="39"/>
      <c r="E8" s="35"/>
      <c r="F8" s="7" t="s">
        <v>3</v>
      </c>
      <c r="G8" s="17">
        <v>0.1</v>
      </c>
    </row>
    <row r="9" spans="2:13" ht="24" customHeight="1" x14ac:dyDescent="0.2">
      <c r="B9" s="3" t="s">
        <v>4</v>
      </c>
      <c r="C9" s="18">
        <f>C6*C8</f>
        <v>0.29900000000000004</v>
      </c>
      <c r="D9" s="40"/>
      <c r="E9" s="34"/>
      <c r="F9" s="7" t="s">
        <v>4</v>
      </c>
      <c r="G9" s="18">
        <f>G6*G8</f>
        <v>0.99900000000000011</v>
      </c>
    </row>
    <row r="10" spans="2:13" ht="24" customHeight="1" x14ac:dyDescent="0.2">
      <c r="B10" s="3"/>
      <c r="C10" s="19" t="s">
        <v>5</v>
      </c>
      <c r="D10" s="41"/>
      <c r="E10" s="21"/>
      <c r="F10" s="7" t="s">
        <v>5</v>
      </c>
      <c r="G10" s="19" t="s">
        <v>5</v>
      </c>
    </row>
    <row r="11" spans="2:13" ht="24" customHeight="1" x14ac:dyDescent="0.2">
      <c r="B11" s="3" t="s">
        <v>6</v>
      </c>
      <c r="C11" s="18">
        <f>C6-C9</f>
        <v>2.6910000000000003</v>
      </c>
      <c r="D11" s="40"/>
      <c r="E11" s="34"/>
      <c r="F11" s="7" t="s">
        <v>7</v>
      </c>
      <c r="G11" s="18">
        <f>G6-G9</f>
        <v>8.9909999999999997</v>
      </c>
    </row>
    <row r="12" spans="2:13" ht="24" customHeight="1" x14ac:dyDescent="0.2">
      <c r="B12" s="3" t="s">
        <v>8</v>
      </c>
      <c r="C12" s="18">
        <f>C11*C7</f>
        <v>53.820000000000007</v>
      </c>
      <c r="D12" s="40"/>
      <c r="E12" s="34"/>
      <c r="F12" s="7" t="s">
        <v>9</v>
      </c>
      <c r="G12" s="18">
        <f>G11*G7</f>
        <v>179.82</v>
      </c>
    </row>
    <row r="13" spans="2:13" ht="24" customHeight="1" x14ac:dyDescent="0.2">
      <c r="B13" s="3" t="s">
        <v>17</v>
      </c>
      <c r="C13" s="18">
        <f>C12*30</f>
        <v>1614.6000000000001</v>
      </c>
      <c r="D13" s="40"/>
      <c r="E13" s="34"/>
      <c r="F13" s="7" t="s">
        <v>9</v>
      </c>
      <c r="G13" s="18">
        <f>G12*30</f>
        <v>5394.5999999999995</v>
      </c>
    </row>
    <row r="14" spans="2:13" ht="24" customHeight="1" x14ac:dyDescent="0.2">
      <c r="B14" s="3" t="s">
        <v>18</v>
      </c>
      <c r="C14" s="18">
        <f>C13*52</f>
        <v>83959.200000000012</v>
      </c>
      <c r="D14" s="40"/>
      <c r="E14" s="34"/>
      <c r="F14" s="7" t="s">
        <v>9</v>
      </c>
      <c r="G14" s="18">
        <f>G13*52</f>
        <v>280519.19999999995</v>
      </c>
    </row>
    <row r="15" spans="2:13" ht="24" customHeight="1" x14ac:dyDescent="0.2"/>
    <row r="16" spans="2:13" ht="24" customHeight="1" x14ac:dyDescent="0.2"/>
    <row r="17" spans="2:15" ht="24" customHeight="1" x14ac:dyDescent="0.2">
      <c r="B17" s="3" t="s">
        <v>10</v>
      </c>
      <c r="C17" s="8" t="s">
        <v>11</v>
      </c>
      <c r="D17" s="43"/>
      <c r="E17" s="4"/>
      <c r="F17" s="42" t="s">
        <v>12</v>
      </c>
      <c r="G17" s="8" t="s">
        <v>13</v>
      </c>
    </row>
    <row r="18" spans="2:15" ht="24" customHeight="1" x14ac:dyDescent="0.2">
      <c r="B18" s="5" t="s">
        <v>14</v>
      </c>
      <c r="C18" s="9">
        <v>2800</v>
      </c>
      <c r="D18" s="14"/>
      <c r="E18" s="21"/>
      <c r="F18" s="44" t="s">
        <v>22</v>
      </c>
      <c r="G18" s="20">
        <f>C18/C12</f>
        <v>52.025269416573757</v>
      </c>
    </row>
    <row r="19" spans="2:15" ht="24" customHeight="1" x14ac:dyDescent="0.2">
      <c r="B19" s="5" t="s">
        <v>14</v>
      </c>
      <c r="C19" s="9">
        <v>2800</v>
      </c>
      <c r="D19" s="14"/>
      <c r="E19" s="14"/>
      <c r="F19" s="44" t="s">
        <v>23</v>
      </c>
      <c r="G19" s="20">
        <f>C19/G12</f>
        <v>15.571126682237795</v>
      </c>
    </row>
    <row r="20" spans="2:15" ht="24" customHeight="1" x14ac:dyDescent="0.2">
      <c r="B20" s="5" t="s">
        <v>5</v>
      </c>
      <c r="C20" s="9" t="s">
        <v>5</v>
      </c>
      <c r="D20" s="14"/>
      <c r="E20" s="14"/>
      <c r="F20" s="44"/>
      <c r="G20" s="20" t="s">
        <v>5</v>
      </c>
    </row>
    <row r="21" spans="2:15" ht="24" customHeight="1" x14ac:dyDescent="0.2">
      <c r="B21" s="5" t="s">
        <v>15</v>
      </c>
      <c r="C21" s="9">
        <v>4800</v>
      </c>
      <c r="D21" s="14"/>
      <c r="E21" s="14"/>
      <c r="F21" s="44" t="s">
        <v>22</v>
      </c>
      <c r="G21" s="20">
        <f>C21/C12</f>
        <v>89.186176142697875</v>
      </c>
    </row>
    <row r="22" spans="2:15" ht="24" customHeight="1" x14ac:dyDescent="0.2">
      <c r="B22" s="52" t="s">
        <v>16</v>
      </c>
      <c r="C22" s="9">
        <v>4800</v>
      </c>
      <c r="D22" s="14"/>
      <c r="E22" s="14"/>
      <c r="F22" s="44" t="s">
        <v>23</v>
      </c>
      <c r="G22" s="20">
        <f>C22/G12</f>
        <v>26.693360026693362</v>
      </c>
    </row>
    <row r="23" spans="2:15" ht="24" customHeight="1" x14ac:dyDescent="0.2">
      <c r="B23" s="4"/>
      <c r="C23" s="6"/>
      <c r="D23" s="14"/>
      <c r="E23" s="4"/>
      <c r="F23" s="4"/>
      <c r="G23" s="4"/>
    </row>
    <row r="24" spans="2:15" ht="24" customHeight="1" x14ac:dyDescent="0.2">
      <c r="B24" s="4"/>
      <c r="C24" s="14"/>
      <c r="D24" s="14"/>
      <c r="E24" s="4"/>
      <c r="F24" s="4"/>
      <c r="G24" s="4"/>
    </row>
    <row r="25" spans="2:15" ht="28" customHeight="1" x14ac:dyDescent="0.2">
      <c r="B25" s="54" t="s">
        <v>27</v>
      </c>
      <c r="C25" s="54"/>
      <c r="D25" s="43"/>
      <c r="F25" s="54" t="s">
        <v>28</v>
      </c>
      <c r="G25" s="54"/>
      <c r="H25" s="10"/>
      <c r="I25" s="10"/>
      <c r="J25" s="10"/>
      <c r="K25" s="11"/>
      <c r="L25" s="10"/>
      <c r="M25" s="10"/>
      <c r="N25" s="10"/>
      <c r="O25" s="11"/>
    </row>
    <row r="26" spans="2:15" ht="22" customHeight="1" x14ac:dyDescent="0.2">
      <c r="B26" s="28" t="s">
        <v>0</v>
      </c>
      <c r="C26" s="48">
        <v>14</v>
      </c>
      <c r="D26" s="23"/>
      <c r="F26" s="28" t="s">
        <v>0</v>
      </c>
      <c r="G26" s="45">
        <v>14</v>
      </c>
      <c r="H26" s="10"/>
      <c r="I26" s="10"/>
      <c r="J26" s="10"/>
      <c r="K26" s="11"/>
    </row>
    <row r="27" spans="2:15" ht="25" customHeight="1" x14ac:dyDescent="0.2">
      <c r="B27" s="28" t="s">
        <v>1</v>
      </c>
      <c r="C27" s="49">
        <v>2.99</v>
      </c>
      <c r="D27" s="24"/>
      <c r="F27" s="28" t="s">
        <v>1</v>
      </c>
      <c r="G27" s="46">
        <v>9.99</v>
      </c>
    </row>
    <row r="28" spans="2:15" ht="22" customHeight="1" x14ac:dyDescent="0.2">
      <c r="B28" s="28" t="s">
        <v>2</v>
      </c>
      <c r="C28" s="48">
        <v>20</v>
      </c>
      <c r="D28" s="23"/>
      <c r="F28" s="28" t="s">
        <v>2</v>
      </c>
      <c r="G28" s="45">
        <v>20</v>
      </c>
    </row>
    <row r="29" spans="2:15" ht="22" customHeight="1" x14ac:dyDescent="0.2">
      <c r="B29" s="28" t="s">
        <v>3</v>
      </c>
      <c r="C29" s="50">
        <v>0.1</v>
      </c>
      <c r="D29" s="25"/>
      <c r="F29" s="23" t="s">
        <v>3</v>
      </c>
      <c r="G29" s="47">
        <v>0.1</v>
      </c>
    </row>
    <row r="30" spans="2:15" ht="22" customHeight="1" x14ac:dyDescent="0.2">
      <c r="B30" s="28" t="s">
        <v>4</v>
      </c>
      <c r="C30" s="30">
        <f>C27*C29</f>
        <v>0.29900000000000004</v>
      </c>
      <c r="D30" s="24"/>
      <c r="F30" s="28" t="s">
        <v>4</v>
      </c>
      <c r="G30" s="30">
        <f>G27*G29</f>
        <v>0.99900000000000011</v>
      </c>
    </row>
    <row r="31" spans="2:15" ht="22" customHeight="1" x14ac:dyDescent="0.2">
      <c r="B31" s="28"/>
      <c r="C31" s="29" t="s">
        <v>5</v>
      </c>
      <c r="D31" s="23"/>
      <c r="F31" s="22" t="s">
        <v>5</v>
      </c>
      <c r="G31" s="13"/>
    </row>
    <row r="32" spans="2:15" ht="26" customHeight="1" x14ac:dyDescent="0.2">
      <c r="B32" s="28" t="s">
        <v>26</v>
      </c>
      <c r="C32" s="31">
        <v>20</v>
      </c>
      <c r="D32" s="26"/>
      <c r="F32" s="28" t="s">
        <v>24</v>
      </c>
      <c r="G32" s="31">
        <v>20</v>
      </c>
      <c r="H32" s="10"/>
    </row>
    <row r="33" spans="2:8" ht="26" customHeight="1" x14ac:dyDescent="0.2">
      <c r="B33" s="28" t="s">
        <v>25</v>
      </c>
      <c r="C33" s="32">
        <v>0.1</v>
      </c>
      <c r="D33" s="27"/>
      <c r="F33" s="28" t="s">
        <v>25</v>
      </c>
      <c r="G33" s="32">
        <v>0.1</v>
      </c>
      <c r="H33" s="12"/>
    </row>
    <row r="34" spans="2:8" ht="23" customHeight="1" x14ac:dyDescent="0.2">
      <c r="B34" s="28" t="s">
        <v>6</v>
      </c>
      <c r="C34" s="30">
        <f>+C27-C30+(C32/C28)+(C30*C33)*C28</f>
        <v>4.2890000000000006</v>
      </c>
      <c r="D34" s="24"/>
      <c r="F34" s="28" t="s">
        <v>6</v>
      </c>
      <c r="G34" s="30">
        <f>G27-G30+(G32/G28)+(G30*G33)*G28</f>
        <v>11.989000000000001</v>
      </c>
      <c r="H34" s="10"/>
    </row>
    <row r="35" spans="2:8" ht="22" customHeight="1" x14ac:dyDescent="0.2">
      <c r="B35" s="28" t="s">
        <v>8</v>
      </c>
      <c r="C35" s="30">
        <f>C34*C28</f>
        <v>85.780000000000015</v>
      </c>
      <c r="D35" s="24"/>
      <c r="F35" s="28" t="s">
        <v>9</v>
      </c>
      <c r="G35" s="30">
        <f>G34*G28</f>
        <v>239.78000000000003</v>
      </c>
      <c r="H35" s="10"/>
    </row>
    <row r="36" spans="2:8" ht="24" customHeight="1" x14ac:dyDescent="0.2">
      <c r="B36" s="28" t="s">
        <v>17</v>
      </c>
      <c r="C36" s="30">
        <f>C35*30</f>
        <v>2573.4000000000005</v>
      </c>
      <c r="D36" s="24"/>
      <c r="F36" s="28" t="s">
        <v>9</v>
      </c>
      <c r="G36" s="30">
        <f>G35*30</f>
        <v>7193.4000000000005</v>
      </c>
      <c r="H36" s="10"/>
    </row>
    <row r="37" spans="2:8" ht="23" customHeight="1" x14ac:dyDescent="0.2">
      <c r="B37" s="28" t="s">
        <v>18</v>
      </c>
      <c r="C37" s="30">
        <f>C36*52</f>
        <v>133816.80000000002</v>
      </c>
      <c r="D37" s="24"/>
      <c r="F37" s="28" t="s">
        <v>9</v>
      </c>
      <c r="G37" s="30">
        <f>G36*52</f>
        <v>374056.80000000005</v>
      </c>
      <c r="H37" s="10"/>
    </row>
    <row r="38" spans="2:8" x14ac:dyDescent="0.2">
      <c r="B38" s="51"/>
      <c r="C38" s="51"/>
      <c r="F38" s="51"/>
    </row>
    <row r="56" spans="1:1" x14ac:dyDescent="0.2">
      <c r="A56" t="s">
        <v>29</v>
      </c>
    </row>
  </sheetData>
  <mergeCells count="4">
    <mergeCell ref="B4:C4"/>
    <mergeCell ref="F4:G4"/>
    <mergeCell ref="B25:C25"/>
    <mergeCell ref="F25:G25"/>
  </mergeCells>
  <pageMargins left="0.7" right="0.7" top="0.75" bottom="0.75" header="0.3" footer="0.3"/>
  <pageSetup orientation="portrait" r:id="rId1"/>
  <headerFooter>
    <oddFooter>&amp;C_x000D_&amp;1#&amp;"Calibri"&amp;12&amp;K000000 Classification: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2aeeca82-fa4b-419e-ab33-41e99a4e2cc3" xsi:nil="true"/>
    <MigrationWizId xmlns="2aeeca82-fa4b-419e-ab33-41e99a4e2cc3" xsi:nil="true"/>
    <MigrationWizIdPermissionLevels xmlns="2aeeca82-fa4b-419e-ab33-41e99a4e2cc3" xsi:nil="true"/>
    <MigrationWizIdSecurityGroups xmlns="2aeeca82-fa4b-419e-ab33-41e99a4e2cc3" xsi:nil="true"/>
    <MigrationWizIdPermissions xmlns="2aeeca82-fa4b-419e-ab33-41e99a4e2c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991EBE2BB9C458E36CE30209A8A72" ma:contentTypeVersion="18" ma:contentTypeDescription="Create a new document." ma:contentTypeScope="" ma:versionID="2880878df8cc8a3f4f0956aa398ef42d">
  <xsd:schema xmlns:xsd="http://www.w3.org/2001/XMLSchema" xmlns:xs="http://www.w3.org/2001/XMLSchema" xmlns:p="http://schemas.microsoft.com/office/2006/metadata/properties" xmlns:ns3="2aeeca82-fa4b-419e-ab33-41e99a4e2cc3" xmlns:ns4="c4664690-80b9-4fa3-afb2-891211b3a42d" targetNamespace="http://schemas.microsoft.com/office/2006/metadata/properties" ma:root="true" ma:fieldsID="26e252e76d9b950c2061dbf6abb53719" ns3:_="" ns4:_="">
    <xsd:import namespace="2aeeca82-fa4b-419e-ab33-41e99a4e2cc3"/>
    <xsd:import namespace="c4664690-80b9-4fa3-afb2-891211b3a42d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eca82-fa4b-419e-ab33-41e99a4e2cc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64690-80b9-4fa3-afb2-891211b3a42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AB8F36-A43E-4DCE-8F76-A9DB523D9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8295E1-953F-4591-8ACB-7B17FC4FE13C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c4664690-80b9-4fa3-afb2-891211b3a42d"/>
    <ds:schemaRef ds:uri="2aeeca82-fa4b-419e-ab33-41e99a4e2cc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3153ED-D645-43B9-9F0F-AE3CCA446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eca82-fa4b-419e-ab33-41e99a4e2cc3"/>
    <ds:schemaRef ds:uri="c4664690-80b9-4fa3-afb2-891211b3a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a1905ba-e821-4589-85c9-0606f355ed90}" enabled="1" method="Standard" siteId="{7849ddb5-cc3f-42e6-b0f1-1102b2c2600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IPro 2M w Autofill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Hopke</dc:creator>
  <cp:keywords/>
  <dc:description/>
  <cp:lastModifiedBy>Paula Williams</cp:lastModifiedBy>
  <cp:revision/>
  <dcterms:created xsi:type="dcterms:W3CDTF">2020-07-29T16:57:36Z</dcterms:created>
  <dcterms:modified xsi:type="dcterms:W3CDTF">2024-10-24T18:19:19Z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0x010100A69991EBE2BB9C458E36CE30209A8A72</vt:lpwstr>
  </property>
</Properties>
</file>